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7ED3A0AC-4572-0342-AB72-EB06A1E0CAF2}" xr6:coauthVersionLast="47" xr6:coauthVersionMax="47" xr10:uidLastSave="{00000000-0000-0000-0000-000000000000}"/>
  <bookViews>
    <workbookView xWindow="0" yWindow="760" windowWidth="29340" windowHeight="15820" tabRatio="739" xr2:uid="{00000000-000D-0000-FFFF-FFFF00000000}"/>
  </bookViews>
  <sheets>
    <sheet name="BIL NEW 2023" sheetId="26" r:id="rId1"/>
  </sheets>
  <definedNames>
    <definedName name="_xlnm.Print_Area" localSheetId="0">'BIL NEW 2023'!$B$33:$J$65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26" l="1"/>
  <c r="H86" i="26"/>
  <c r="H78" i="26"/>
  <c r="H88" i="26" l="1"/>
  <c r="H98" i="26"/>
  <c r="H102" i="26" s="1"/>
  <c r="I29" i="26" l="1"/>
  <c r="I84" i="26" l="1"/>
  <c r="F51" i="26"/>
  <c r="J51" i="26" s="1"/>
  <c r="I50" i="26"/>
  <c r="I45" i="26" l="1"/>
  <c r="F26" i="26"/>
  <c r="J26" i="26" s="1"/>
  <c r="F21" i="26"/>
  <c r="J21" i="26" s="1"/>
  <c r="F13" i="26"/>
  <c r="F14" i="26" s="1"/>
  <c r="F30" i="26"/>
  <c r="J30" i="26" s="1"/>
  <c r="I57" i="26"/>
  <c r="I62" i="26"/>
  <c r="F63" i="26"/>
  <c r="J63" i="26" s="1"/>
  <c r="I44" i="26"/>
  <c r="I12" i="26"/>
  <c r="F78" i="26"/>
  <c r="J78" i="26" s="1"/>
  <c r="F86" i="26"/>
  <c r="J86" i="26" s="1"/>
  <c r="F96" i="26"/>
  <c r="J96" i="26" s="1"/>
  <c r="J100" i="26"/>
  <c r="I95" i="26"/>
  <c r="I93" i="26"/>
  <c r="I85" i="26"/>
  <c r="I83" i="26"/>
  <c r="I81" i="26"/>
  <c r="I77" i="26"/>
  <c r="I75" i="26"/>
  <c r="F60" i="26"/>
  <c r="J60" i="26" s="1"/>
  <c r="F47" i="26"/>
  <c r="I59" i="26"/>
  <c r="I56" i="26"/>
  <c r="I55" i="26"/>
  <c r="I46" i="26"/>
  <c r="I42" i="26"/>
  <c r="I41" i="26"/>
  <c r="I25" i="26"/>
  <c r="I24" i="26"/>
  <c r="I19" i="26"/>
  <c r="I18" i="26"/>
  <c r="I9" i="26"/>
  <c r="I10" i="26"/>
  <c r="I11" i="26"/>
  <c r="I20" i="26"/>
  <c r="J13" i="26" l="1"/>
  <c r="J14" i="26" s="1"/>
  <c r="J47" i="26"/>
  <c r="F65" i="26"/>
  <c r="F88" i="26"/>
  <c r="J88" i="26" s="1"/>
  <c r="F27" i="26"/>
  <c r="J27" i="26" l="1"/>
  <c r="F98" i="26"/>
  <c r="J98" i="26" s="1"/>
  <c r="F32" i="26"/>
  <c r="J32" i="26" s="1"/>
  <c r="J65" i="26"/>
  <c r="F102" i="26" l="1"/>
  <c r="J102" i="26" s="1"/>
</calcChain>
</file>

<file path=xl/sharedStrings.xml><?xml version="1.0" encoding="utf-8"?>
<sst xmlns="http://schemas.openxmlformats.org/spreadsheetml/2006/main" count="93" uniqueCount="68">
  <si>
    <t>PASSIVO</t>
  </si>
  <si>
    <t>Totale</t>
  </si>
  <si>
    <t xml:space="preserve">                          STATO PATRIMONIALE  </t>
  </si>
  <si>
    <t xml:space="preserve"> ATTIVO </t>
  </si>
  <si>
    <t xml:space="preserve"> B) IMMOBILIZZAZIONI </t>
  </si>
  <si>
    <t xml:space="preserve">     II - Immobilizzazioni materiali </t>
  </si>
  <si>
    <t xml:space="preserve">       1) terreni e fabbricati </t>
  </si>
  <si>
    <t xml:space="preserve">       2) impianti e macchinari </t>
  </si>
  <si>
    <t xml:space="preserve">       3) attrezzature industriali e commerciali </t>
  </si>
  <si>
    <t xml:space="preserve"> Totale </t>
  </si>
  <si>
    <t xml:space="preserve"> Totale immobilizzazioni </t>
  </si>
  <si>
    <t xml:space="preserve"> C) ATTIVO CIRCOLANTE </t>
  </si>
  <si>
    <t xml:space="preserve">     II - Crediti </t>
  </si>
  <si>
    <t xml:space="preserve">       1) verso clienti </t>
  </si>
  <si>
    <t xml:space="preserve">       5) verso altri </t>
  </si>
  <si>
    <t xml:space="preserve">     IV - Disponibilità liquide </t>
  </si>
  <si>
    <t xml:space="preserve">       1) depositi bancari e postali presso: </t>
  </si>
  <si>
    <t xml:space="preserve">       3) denaro e valori in cassa </t>
  </si>
  <si>
    <t xml:space="preserve"> Totale attivo circolante </t>
  </si>
  <si>
    <t xml:space="preserve"> TOTALE ATTIVO </t>
  </si>
  <si>
    <t xml:space="preserve"> PASSIVO </t>
  </si>
  <si>
    <t xml:space="preserve"> A) PATRIMONIO NETTO </t>
  </si>
  <si>
    <t xml:space="preserve">     I - Capitale di dotazione </t>
  </si>
  <si>
    <t xml:space="preserve">    IX - Utile d'esercizio </t>
  </si>
  <si>
    <t xml:space="preserve"> D) DEBITI </t>
  </si>
  <si>
    <t xml:space="preserve">          - entro 12 mesi </t>
  </si>
  <si>
    <t xml:space="preserve">          - oltre 12 mesi </t>
  </si>
  <si>
    <t xml:space="preserve">       6) debiti verso fornitori </t>
  </si>
  <si>
    <t xml:space="preserve">       11) debiti tributari </t>
  </si>
  <si>
    <t xml:space="preserve"> E) RATEI E RISCONTI </t>
  </si>
  <si>
    <t xml:space="preserve"> TOTALE PASSIVO </t>
  </si>
  <si>
    <t xml:space="preserve">                          CONTO ECONOMICO  </t>
  </si>
  <si>
    <t xml:space="preserve"> A) VALORE DELLA PRODUZIONE </t>
  </si>
  <si>
    <t xml:space="preserve">       1) ricavi:  </t>
  </si>
  <si>
    <t xml:space="preserve">         a) delle vendite e delle prestazioni </t>
  </si>
  <si>
    <t xml:space="preserve">       5) altri ricavi e proventi </t>
  </si>
  <si>
    <t xml:space="preserve">         a) diversi </t>
  </si>
  <si>
    <t xml:space="preserve"> B) COSTI DELLA PRODUZIONE </t>
  </si>
  <si>
    <t xml:space="preserve">       7) per servizi </t>
  </si>
  <si>
    <t xml:space="preserve">       10) ammortamenti e svalutazioni </t>
  </si>
  <si>
    <t xml:space="preserve">         b) ammortamento imm. materiali </t>
  </si>
  <si>
    <t xml:space="preserve">       14) oneri diversi di gestione </t>
  </si>
  <si>
    <t xml:space="preserve"> Differenza tra valore e costi di produzione </t>
  </si>
  <si>
    <t xml:space="preserve"> C) PROVENTI E ONERI FINANZIARI </t>
  </si>
  <si>
    <t xml:space="preserve">       16) altri proventi finanziari: </t>
  </si>
  <si>
    <t xml:space="preserve">         d) proventi diversi da: </t>
  </si>
  <si>
    <t xml:space="preserve">           4. altri </t>
  </si>
  <si>
    <t xml:space="preserve">       17) interessi ed altri oneri finanziari vs: </t>
  </si>
  <si>
    <t xml:space="preserve">         d) altri </t>
  </si>
  <si>
    <t xml:space="preserve"> Risultato prima delle imposte </t>
  </si>
  <si>
    <t xml:space="preserve">        22) imposte su reddito d'esercizio </t>
  </si>
  <si>
    <t xml:space="preserve"> Risultato d'esercizio </t>
  </si>
  <si>
    <t>variazioni</t>
  </si>
  <si>
    <t xml:space="preserve">       4 bis) crediti tributari</t>
  </si>
  <si>
    <t xml:space="preserve">         b) banche</t>
  </si>
  <si>
    <t xml:space="preserve">     IV - Fondo Riserva </t>
  </si>
  <si>
    <t xml:space="preserve">     VII - Altre Riserve </t>
  </si>
  <si>
    <t xml:space="preserve">         a) da conversione</t>
  </si>
  <si>
    <t xml:space="preserve">       4) mutui </t>
  </si>
  <si>
    <t xml:space="preserve">       5) immobilizzazioni in corso e acconti </t>
  </si>
  <si>
    <t xml:space="preserve"> D) RATEI E RISCONTI</t>
  </si>
  <si>
    <t xml:space="preserve">     VIII - Utile esercizi precedenti </t>
  </si>
  <si>
    <t xml:space="preserve"> B) ACCANTONAMENTI PER RISCHI E ONERI</t>
  </si>
  <si>
    <t xml:space="preserve">       3)  altri</t>
  </si>
  <si>
    <t xml:space="preserve">       12) accantonamenti</t>
  </si>
  <si>
    <t>31.12.2022</t>
  </si>
  <si>
    <t xml:space="preserve">       10) debiti verso Enti Pubblici di riferimento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</si>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</sst>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5" formatCode="_-* #,##0.00\ _€_-;\-* #,##0.00\ _€_-;_-* &quot;-&quot;??\ _€_-;_-@_-"/>
    <numFmt numFmtId="166" formatCode="_-[$€-2]\ * #,##0.00_-;\-[$€-2]\ * #,##0.00_-;_-[$€-2]\ 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41" fontId="4" fillId="0" borderId="0" xfId="0" applyNumberFormat="1" applyFont="1"/>
    <xf numFmtId="41" fontId="4" fillId="0" borderId="2" xfId="0" applyNumberFormat="1" applyFont="1" applyBorder="1"/>
    <xf numFmtId="41" fontId="4" fillId="0" borderId="1" xfId="0" applyNumberFormat="1" applyFont="1" applyBorder="1"/>
    <xf numFmtId="41" fontId="0" fillId="0" borderId="0" xfId="0" applyNumberFormat="1"/>
    <xf numFmtId="0" fontId="1" fillId="0" borderId="0" xfId="0" applyFont="1"/>
    <xf numFmtId="41" fontId="0" fillId="0" borderId="14" xfId="0" applyNumberFormat="1" applyBorder="1"/>
    <xf numFmtId="41" fontId="3" fillId="0" borderId="12" xfId="0" applyNumberFormat="1" applyFont="1" applyBorder="1"/>
    <xf numFmtId="41" fontId="0" fillId="0" borderId="12" xfId="0" applyNumberFormat="1" applyBorder="1"/>
    <xf numFmtId="41" fontId="0" fillId="0" borderId="13" xfId="0" applyNumberForma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1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41" fontId="4" fillId="0" borderId="8" xfId="0" applyNumberFormat="1" applyFont="1" applyBorder="1"/>
    <xf numFmtId="41" fontId="0" fillId="0" borderId="15" xfId="0" applyNumberFormat="1" applyBorder="1"/>
    <xf numFmtId="41" fontId="4" fillId="0" borderId="9" xfId="0" applyNumberFormat="1" applyFont="1" applyBorder="1"/>
    <xf numFmtId="41" fontId="0" fillId="0" borderId="9" xfId="0" applyNumberFormat="1" applyBorder="1"/>
    <xf numFmtId="41" fontId="8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6" fillId="0" borderId="0" xfId="0" applyNumberFormat="1" applyFont="1"/>
    <xf numFmtId="41" fontId="1" fillId="0" borderId="0" xfId="0" applyNumberFormat="1" applyFont="1"/>
    <xf numFmtId="0" fontId="1" fillId="0" borderId="9" xfId="0" applyFont="1" applyBorder="1"/>
    <xf numFmtId="41" fontId="1" fillId="0" borderId="8" xfId="0" applyNumberFormat="1" applyFont="1" applyBorder="1"/>
    <xf numFmtId="41" fontId="1" fillId="0" borderId="9" xfId="0" applyNumberFormat="1" applyFont="1" applyBorder="1"/>
    <xf numFmtId="41" fontId="1" fillId="0" borderId="1" xfId="0" applyNumberFormat="1" applyFont="1" applyBorder="1"/>
    <xf numFmtId="41" fontId="1" fillId="0" borderId="2" xfId="0" applyNumberFormat="1" applyFont="1" applyBorder="1"/>
    <xf numFmtId="41" fontId="1" fillId="0" borderId="16" xfId="0" applyNumberFormat="1" applyFont="1" applyBorder="1"/>
    <xf numFmtId="41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1" fontId="1" fillId="0" borderId="11" xfId="0" applyNumberFormat="1" applyFont="1" applyBorder="1"/>
    <xf numFmtId="41" fontId="1" fillId="0" borderId="15" xfId="0" applyNumberFormat="1" applyFont="1" applyBorder="1"/>
    <xf numFmtId="41" fontId="2" fillId="0" borderId="9" xfId="0" applyNumberFormat="1" applyFont="1" applyBorder="1"/>
    <xf numFmtId="41" fontId="2" fillId="0" borderId="1" xfId="0" applyNumberFormat="1" applyFont="1" applyBorder="1"/>
    <xf numFmtId="41" fontId="1" fillId="0" borderId="10" xfId="0" applyNumberFormat="1" applyFont="1" applyBorder="1"/>
    <xf numFmtId="41" fontId="2" fillId="0" borderId="18" xfId="0" applyNumberFormat="1" applyFont="1" applyBorder="1"/>
    <xf numFmtId="41" fontId="2" fillId="0" borderId="7" xfId="0" applyNumberFormat="1" applyFont="1" applyBorder="1"/>
    <xf numFmtId="43" fontId="1" fillId="0" borderId="9" xfId="0" applyNumberFormat="1" applyFont="1" applyBorder="1"/>
    <xf numFmtId="43" fontId="1" fillId="0" borderId="1" xfId="0" applyNumberFormat="1" applyFont="1" applyBorder="1"/>
    <xf numFmtId="41" fontId="2" fillId="0" borderId="9" xfId="0" applyNumberFormat="1" applyFont="1" applyBorder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1" fillId="2" borderId="8" xfId="0" applyNumberFormat="1" applyFont="1" applyFill="1" applyBorder="1"/>
    <xf numFmtId="41" fontId="2" fillId="2" borderId="9" xfId="0" applyNumberFormat="1" applyFont="1" applyFill="1" applyBorder="1"/>
    <xf numFmtId="41" fontId="12" fillId="0" borderId="17" xfId="0" applyNumberFormat="1" applyFont="1" applyBorder="1" applyAlignment="1">
      <alignment horizontal="center"/>
    </xf>
    <xf numFmtId="41" fontId="12" fillId="0" borderId="21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1" fontId="7" fillId="0" borderId="2" xfId="0" applyNumberFormat="1" applyFont="1" applyBorder="1"/>
    <xf numFmtId="0" fontId="1" fillId="0" borderId="0" xfId="0" applyFont="1"/>
    <xf numFmtId="0" fontId="1" fillId="0" borderId="9" xfId="0" applyFont="1" applyBorder="1"/>
    <xf numFmtId="41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1" fontId="8" fillId="0" borderId="22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1" fontId="2" fillId="0" borderId="2" xfId="0" applyNumberFormat="1" applyFont="1" applyBorder="1"/>
    <xf numFmtId="41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41" fontId="1" fillId="0" borderId="2" xfId="0" applyNumberFormat="1" applyFont="1" applyBorder="1"/>
    <xf numFmtId="0" fontId="11" fillId="0" borderId="20" xfId="0" applyFont="1" applyBorder="1" applyAlignment="1">
      <alignment horizontal="center"/>
    </xf>
    <xf numFmtId="41" fontId="12" fillId="0" borderId="17" xfId="0" applyNumberFormat="1" applyFont="1" applyBorder="1" applyAlignment="1">
      <alignment horizontal="center" wrapText="1"/>
    </xf>
    <xf numFmtId="41" fontId="12" fillId="0" borderId="19" xfId="0" applyNumberFormat="1" applyFont="1" applyBorder="1" applyAlignment="1">
      <alignment horizontal="center" wrapText="1"/>
    </xf>
    <xf numFmtId="41" fontId="7" fillId="0" borderId="2" xfId="0" applyNumberFormat="1" applyFont="1" applyBorder="1" applyAlignment="1">
      <alignment horizontal="left"/>
    </xf>
    <xf numFmtId="41" fontId="7" fillId="0" borderId="5" xfId="0" applyNumberFormat="1" applyFont="1" applyBorder="1"/>
    <xf numFmtId="0" fontId="1" fillId="0" borderId="6" xfId="0" applyFont="1" applyBorder="1"/>
    <xf numFmtId="0" fontId="1" fillId="0" borderId="18" xfId="0" applyFont="1" applyBorder="1"/>
  </cellXfs>
  <cellStyles count="16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Euro" xfId="1" xr:uid="{00000000-0005-0000-0000-0000A2000000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M105"/>
  <sheetViews>
    <sheetView tabSelected="1" zoomScale="130" zoomScaleNormal="130" zoomScalePageLayoutView="150" workbookViewId="0">
      <selection activeCell="A106" sqref="A106:XFD154"/>
    </sheetView>
  </sheetViews>
  <sheetFormatPr baseColWidth="10" defaultColWidth="8.83203125" defaultRowHeight="13" x14ac:dyDescent="0.15"/>
  <cols>
    <col min="2" max="4" width="10.33203125" customWidth="1"/>
    <col min="5" max="5" width="11.6640625" customWidth="1"/>
    <col min="6" max="7" width="11.83203125" customWidth="1"/>
    <col min="8" max="8" width="12.1640625" customWidth="1"/>
    <col min="9" max="10" width="10.33203125" customWidth="1"/>
    <col min="11" max="11" width="10.1640625" bestFit="1" customWidth="1"/>
    <col min="12" max="12" width="17.1640625" customWidth="1"/>
    <col min="13" max="13" width="13.5" customWidth="1"/>
  </cols>
  <sheetData>
    <row r="1" spans="2:13" ht="14" thickBot="1" x14ac:dyDescent="0.2"/>
    <row r="2" spans="2:13" ht="20" x14ac:dyDescent="0.2">
      <c r="B2" s="6"/>
      <c r="C2" s="7" t="s">
        <v>2</v>
      </c>
      <c r="D2" s="7"/>
      <c r="E2" s="7"/>
      <c r="F2" s="7"/>
      <c r="G2" s="7"/>
      <c r="H2" s="7"/>
      <c r="I2" s="8"/>
      <c r="J2" s="9"/>
    </row>
    <row r="3" spans="2:13" x14ac:dyDescent="0.15">
      <c r="B3" s="10"/>
      <c r="C3" s="11"/>
      <c r="D3" s="11"/>
      <c r="E3" s="11"/>
      <c r="F3" s="11"/>
      <c r="G3" s="11"/>
      <c r="H3" s="11"/>
      <c r="I3" s="11"/>
      <c r="J3" s="16"/>
    </row>
    <row r="4" spans="2:13" ht="15" customHeight="1" x14ac:dyDescent="0.2">
      <c r="B4" s="56" t="s">
        <v>3</v>
      </c>
      <c r="C4" s="57"/>
      <c r="D4" s="58"/>
      <c r="E4" s="46" t="s">
        <v>67</v>
      </c>
      <c r="F4" s="47"/>
      <c r="G4" s="46" t="s">
        <v>65</v>
      </c>
      <c r="H4" s="47"/>
      <c r="I4" s="65" t="s">
        <v>52</v>
      </c>
      <c r="J4" s="66"/>
      <c r="L4" s="21"/>
      <c r="M4" s="21"/>
    </row>
    <row r="5" spans="2:13" x14ac:dyDescent="0.15">
      <c r="B5" s="13"/>
      <c r="C5" s="4"/>
      <c r="D5" s="4"/>
      <c r="E5" s="14"/>
      <c r="F5" s="18"/>
      <c r="G5" s="14"/>
      <c r="H5" s="18"/>
      <c r="I5" s="14"/>
      <c r="J5" s="12"/>
      <c r="L5" s="21"/>
      <c r="M5" s="21"/>
    </row>
    <row r="6" spans="2:13" x14ac:dyDescent="0.15">
      <c r="B6" s="13"/>
      <c r="C6" s="4"/>
      <c r="D6" s="4"/>
      <c r="E6" s="14"/>
      <c r="F6" s="18"/>
      <c r="G6" s="14"/>
      <c r="H6" s="18"/>
      <c r="I6" s="14"/>
      <c r="J6" s="12"/>
      <c r="L6" s="21"/>
      <c r="M6" s="21"/>
    </row>
    <row r="7" spans="2:13" x14ac:dyDescent="0.15">
      <c r="B7" s="59" t="s">
        <v>4</v>
      </c>
      <c r="C7" s="51"/>
      <c r="D7" s="52"/>
      <c r="E7" s="26"/>
      <c r="F7" s="27"/>
      <c r="G7" s="26"/>
      <c r="H7" s="27"/>
      <c r="I7" s="26"/>
      <c r="J7" s="28"/>
      <c r="L7" s="21"/>
      <c r="M7" s="21"/>
    </row>
    <row r="8" spans="2:13" x14ac:dyDescent="0.15">
      <c r="B8" s="50" t="s">
        <v>5</v>
      </c>
      <c r="C8" s="51"/>
      <c r="D8" s="52"/>
      <c r="E8" s="26"/>
      <c r="F8" s="27"/>
      <c r="G8" s="26"/>
      <c r="H8" s="27"/>
      <c r="I8" s="26"/>
      <c r="J8" s="28"/>
      <c r="L8" s="21"/>
      <c r="M8" s="21"/>
    </row>
    <row r="9" spans="2:13" x14ac:dyDescent="0.15">
      <c r="B9" s="63" t="s">
        <v>6</v>
      </c>
      <c r="C9" s="51"/>
      <c r="D9" s="52"/>
      <c r="E9" s="26">
        <v>332182</v>
      </c>
      <c r="F9" s="27"/>
      <c r="G9" s="26">
        <v>332182</v>
      </c>
      <c r="H9" s="27"/>
      <c r="I9" s="26">
        <f>+E9-G9</f>
        <v>0</v>
      </c>
      <c r="J9" s="28"/>
      <c r="L9" s="21"/>
      <c r="M9" s="21"/>
    </row>
    <row r="10" spans="2:13" x14ac:dyDescent="0.15">
      <c r="B10" s="63" t="s">
        <v>7</v>
      </c>
      <c r="C10" s="51"/>
      <c r="D10" s="52"/>
      <c r="E10" s="26">
        <v>30585464</v>
      </c>
      <c r="F10" s="27"/>
      <c r="G10" s="26">
        <v>30754436</v>
      </c>
      <c r="H10" s="27"/>
      <c r="I10" s="26">
        <f t="shared" ref="I10:I11" si="0">+E10-G10</f>
        <v>-168972</v>
      </c>
      <c r="J10" s="28"/>
      <c r="L10" s="21"/>
      <c r="M10" s="21"/>
    </row>
    <row r="11" spans="2:13" x14ac:dyDescent="0.15">
      <c r="B11" s="63" t="s">
        <v>8</v>
      </c>
      <c r="C11" s="51"/>
      <c r="D11" s="51"/>
      <c r="E11" s="26">
        <v>0</v>
      </c>
      <c r="F11" s="27"/>
      <c r="G11" s="26">
        <v>0</v>
      </c>
      <c r="H11" s="27"/>
      <c r="I11" s="26">
        <f t="shared" si="0"/>
        <v>0</v>
      </c>
      <c r="J11" s="28"/>
      <c r="L11" s="21"/>
      <c r="M11" s="21"/>
    </row>
    <row r="12" spans="2:13" x14ac:dyDescent="0.15">
      <c r="B12" s="63" t="s">
        <v>59</v>
      </c>
      <c r="C12" s="51"/>
      <c r="D12" s="52"/>
      <c r="E12" s="30">
        <v>360132</v>
      </c>
      <c r="F12" s="27"/>
      <c r="G12" s="30">
        <v>360132</v>
      </c>
      <c r="H12" s="27"/>
      <c r="I12" s="30">
        <f>+E12-G12</f>
        <v>0</v>
      </c>
      <c r="J12" s="28"/>
      <c r="L12" s="21"/>
      <c r="M12" s="21"/>
    </row>
    <row r="13" spans="2:13" x14ac:dyDescent="0.15">
      <c r="B13" s="60" t="s">
        <v>1</v>
      </c>
      <c r="C13" s="61"/>
      <c r="D13" s="62" t="s">
        <v>9</v>
      </c>
      <c r="E13" s="26"/>
      <c r="F13" s="33">
        <f>SUM(E9:E12)</f>
        <v>31277778</v>
      </c>
      <c r="G13" s="26"/>
      <c r="H13" s="33">
        <v>31446750</v>
      </c>
      <c r="I13" s="26"/>
      <c r="J13" s="34">
        <f>SUM(I9:I11)</f>
        <v>-168972</v>
      </c>
      <c r="L13" s="21"/>
      <c r="M13" s="21"/>
    </row>
    <row r="14" spans="2:13" x14ac:dyDescent="0.15">
      <c r="B14" s="67" t="s">
        <v>10</v>
      </c>
      <c r="C14" s="51"/>
      <c r="D14" s="52"/>
      <c r="E14" s="26"/>
      <c r="F14" s="35">
        <f>+F13</f>
        <v>31277778</v>
      </c>
      <c r="G14" s="26"/>
      <c r="H14" s="35">
        <v>31446750</v>
      </c>
      <c r="I14" s="26"/>
      <c r="J14" s="36">
        <f>+J13</f>
        <v>-168972</v>
      </c>
      <c r="L14" s="21"/>
      <c r="M14" s="21"/>
    </row>
    <row r="15" spans="2:13" x14ac:dyDescent="0.15">
      <c r="B15" s="29"/>
      <c r="C15" s="24"/>
      <c r="D15" s="24"/>
      <c r="E15" s="26"/>
      <c r="F15" s="27"/>
      <c r="G15" s="26"/>
      <c r="H15" s="27"/>
      <c r="I15" s="26"/>
      <c r="J15" s="28"/>
      <c r="L15" s="21"/>
      <c r="M15" s="21"/>
    </row>
    <row r="16" spans="2:13" x14ac:dyDescent="0.15">
      <c r="B16" s="59" t="s">
        <v>11</v>
      </c>
      <c r="C16" s="51"/>
      <c r="D16" s="52"/>
      <c r="E16" s="26"/>
      <c r="F16" s="27"/>
      <c r="G16" s="26"/>
      <c r="H16" s="27"/>
      <c r="I16" s="26"/>
      <c r="J16" s="28"/>
      <c r="L16" s="21"/>
      <c r="M16" s="21"/>
    </row>
    <row r="17" spans="2:13" x14ac:dyDescent="0.15">
      <c r="B17" s="50" t="s">
        <v>12</v>
      </c>
      <c r="C17" s="51"/>
      <c r="D17" s="52"/>
      <c r="E17" s="26"/>
      <c r="F17" s="27"/>
      <c r="G17" s="26"/>
      <c r="H17" s="27"/>
      <c r="I17" s="26"/>
      <c r="J17" s="28"/>
      <c r="L17" s="21"/>
      <c r="M17" s="21"/>
    </row>
    <row r="18" spans="2:13" x14ac:dyDescent="0.15">
      <c r="B18" s="63" t="s">
        <v>13</v>
      </c>
      <c r="C18" s="51"/>
      <c r="D18" s="52"/>
      <c r="E18" s="26">
        <v>7202</v>
      </c>
      <c r="F18" s="27"/>
      <c r="G18" s="26">
        <v>0</v>
      </c>
      <c r="H18" s="27"/>
      <c r="I18" s="26">
        <f>+E18-G18</f>
        <v>7202</v>
      </c>
      <c r="J18" s="28"/>
      <c r="L18" s="21"/>
      <c r="M18" s="21"/>
    </row>
    <row r="19" spans="2:13" x14ac:dyDescent="0.15">
      <c r="B19" s="63" t="s">
        <v>53</v>
      </c>
      <c r="C19" s="51"/>
      <c r="D19" s="52"/>
      <c r="E19" s="26">
        <v>21298</v>
      </c>
      <c r="F19" s="27"/>
      <c r="G19" s="26">
        <v>22702</v>
      </c>
      <c r="H19" s="27"/>
      <c r="I19" s="26">
        <f t="shared" ref="I19" si="1">+E19-G19</f>
        <v>-1404</v>
      </c>
      <c r="J19" s="28"/>
      <c r="L19" s="21"/>
      <c r="M19" s="21"/>
    </row>
    <row r="20" spans="2:13" x14ac:dyDescent="0.15">
      <c r="B20" s="63" t="s">
        <v>14</v>
      </c>
      <c r="C20" s="51"/>
      <c r="D20" s="52"/>
      <c r="E20" s="30">
        <v>5035</v>
      </c>
      <c r="F20" s="27"/>
      <c r="G20" s="30">
        <v>5035</v>
      </c>
      <c r="H20" s="27"/>
      <c r="I20" s="30">
        <f>+G20-E20</f>
        <v>0</v>
      </c>
      <c r="J20" s="28"/>
      <c r="L20" s="21"/>
      <c r="M20" s="21"/>
    </row>
    <row r="21" spans="2:13" x14ac:dyDescent="0.15">
      <c r="B21" s="60" t="s">
        <v>1</v>
      </c>
      <c r="C21" s="61"/>
      <c r="D21" s="62" t="s">
        <v>9</v>
      </c>
      <c r="E21" s="26"/>
      <c r="F21" s="27">
        <f>SUM(E18:E20)</f>
        <v>33535</v>
      </c>
      <c r="G21" s="26"/>
      <c r="H21" s="27">
        <v>27737</v>
      </c>
      <c r="I21" s="26"/>
      <c r="J21" s="28">
        <f>+F21-H21</f>
        <v>5798</v>
      </c>
      <c r="L21" s="21"/>
      <c r="M21" s="21"/>
    </row>
    <row r="22" spans="2:13" x14ac:dyDescent="0.15">
      <c r="B22" s="50" t="s">
        <v>15</v>
      </c>
      <c r="C22" s="51"/>
      <c r="D22" s="52"/>
      <c r="E22" s="26"/>
      <c r="F22" s="27"/>
      <c r="G22" s="26"/>
      <c r="H22" s="27"/>
      <c r="I22" s="26"/>
      <c r="J22" s="28"/>
      <c r="L22" s="21"/>
      <c r="M22" s="21"/>
    </row>
    <row r="23" spans="2:13" x14ac:dyDescent="0.15">
      <c r="B23" s="63" t="s">
        <v>16</v>
      </c>
      <c r="C23" s="51"/>
      <c r="D23" s="52"/>
      <c r="E23" s="26"/>
      <c r="F23" s="27"/>
      <c r="G23" s="26"/>
      <c r="H23" s="27"/>
      <c r="I23" s="26"/>
      <c r="J23" s="28"/>
      <c r="L23" s="21"/>
      <c r="M23" s="21"/>
    </row>
    <row r="24" spans="2:13" x14ac:dyDescent="0.15">
      <c r="B24" s="63" t="s">
        <v>54</v>
      </c>
      <c r="C24" s="51"/>
      <c r="D24" s="52"/>
      <c r="E24" s="26">
        <v>770153</v>
      </c>
      <c r="F24" s="27"/>
      <c r="G24" s="26">
        <v>848876</v>
      </c>
      <c r="H24" s="27"/>
      <c r="I24" s="26">
        <f>+E24-G24</f>
        <v>-78723</v>
      </c>
      <c r="J24" s="28"/>
      <c r="L24" s="21"/>
      <c r="M24" s="21"/>
    </row>
    <row r="25" spans="2:13" x14ac:dyDescent="0.15">
      <c r="B25" s="63" t="s">
        <v>17</v>
      </c>
      <c r="C25" s="51"/>
      <c r="D25" s="52"/>
      <c r="E25" s="26">
        <v>51</v>
      </c>
      <c r="F25" s="27"/>
      <c r="G25" s="26">
        <v>15</v>
      </c>
      <c r="H25" s="27"/>
      <c r="I25" s="30">
        <f>+E25-G25</f>
        <v>36</v>
      </c>
      <c r="J25" s="28"/>
      <c r="L25" s="21"/>
      <c r="M25" s="21"/>
    </row>
    <row r="26" spans="2:13" x14ac:dyDescent="0.15">
      <c r="B26" s="60" t="s">
        <v>1</v>
      </c>
      <c r="C26" s="61"/>
      <c r="D26" s="62" t="s">
        <v>9</v>
      </c>
      <c r="E26" s="26"/>
      <c r="F26" s="33">
        <f>+E24+E25</f>
        <v>770204</v>
      </c>
      <c r="G26" s="26"/>
      <c r="H26" s="33">
        <v>848891</v>
      </c>
      <c r="I26" s="26"/>
      <c r="J26" s="34">
        <f>+F26-H26</f>
        <v>-78687</v>
      </c>
      <c r="L26" s="21"/>
      <c r="M26" s="21"/>
    </row>
    <row r="27" spans="2:13" x14ac:dyDescent="0.15">
      <c r="B27" s="50" t="s">
        <v>18</v>
      </c>
      <c r="C27" s="51"/>
      <c r="D27" s="52"/>
      <c r="E27" s="26"/>
      <c r="F27" s="35">
        <f>+F26+F21</f>
        <v>803739</v>
      </c>
      <c r="G27" s="26"/>
      <c r="H27" s="35">
        <v>876628</v>
      </c>
      <c r="I27" s="26"/>
      <c r="J27" s="36">
        <f>+F27-H27</f>
        <v>-72889</v>
      </c>
      <c r="K27" s="4"/>
      <c r="L27" s="21"/>
      <c r="M27" s="21"/>
    </row>
    <row r="28" spans="2:13" x14ac:dyDescent="0.15">
      <c r="B28" s="29"/>
      <c r="C28" s="24"/>
      <c r="D28" s="24"/>
      <c r="E28" s="26"/>
      <c r="F28" s="27"/>
      <c r="G28" s="26"/>
      <c r="H28" s="27"/>
      <c r="I28" s="26"/>
      <c r="J28" s="28"/>
      <c r="L28" s="21"/>
      <c r="M28" s="21"/>
    </row>
    <row r="29" spans="2:13" x14ac:dyDescent="0.15">
      <c r="B29" s="59" t="s">
        <v>60</v>
      </c>
      <c r="C29" s="51"/>
      <c r="D29" s="52"/>
      <c r="E29" s="26">
        <v>507</v>
      </c>
      <c r="F29" s="33"/>
      <c r="G29" s="26">
        <v>508</v>
      </c>
      <c r="H29" s="33"/>
      <c r="I29" s="26">
        <f>+E29-G29</f>
        <v>-1</v>
      </c>
      <c r="J29" s="28"/>
      <c r="L29" s="21"/>
      <c r="M29" s="21"/>
    </row>
    <row r="30" spans="2:13" x14ac:dyDescent="0.15">
      <c r="B30" s="60" t="s">
        <v>1</v>
      </c>
      <c r="C30" s="61"/>
      <c r="D30" s="62" t="s">
        <v>9</v>
      </c>
      <c r="E30" s="26"/>
      <c r="F30" s="35">
        <f>+E29</f>
        <v>507</v>
      </c>
      <c r="G30" s="26"/>
      <c r="H30" s="35">
        <v>508</v>
      </c>
      <c r="I30" s="26"/>
      <c r="J30" s="36">
        <f>+F30-H30</f>
        <v>-1</v>
      </c>
      <c r="L30" s="21"/>
      <c r="M30" s="21"/>
    </row>
    <row r="31" spans="2:13" x14ac:dyDescent="0.15">
      <c r="B31" s="29"/>
      <c r="C31" s="24"/>
      <c r="D31" s="24"/>
      <c r="E31" s="26"/>
      <c r="F31" s="27"/>
      <c r="G31" s="26"/>
      <c r="H31" s="27"/>
      <c r="I31" s="26"/>
      <c r="J31" s="28"/>
      <c r="L31" s="21"/>
      <c r="M31" s="21"/>
    </row>
    <row r="32" spans="2:13" ht="14" thickBot="1" x14ac:dyDescent="0.2">
      <c r="B32" s="53" t="s">
        <v>19</v>
      </c>
      <c r="C32" s="54"/>
      <c r="D32" s="55"/>
      <c r="E32" s="37"/>
      <c r="F32" s="38">
        <f>+F27+F14+F30</f>
        <v>32082024</v>
      </c>
      <c r="G32" s="37"/>
      <c r="H32" s="38">
        <v>32323886</v>
      </c>
      <c r="I32" s="37"/>
      <c r="J32" s="39">
        <f>+F32-H32</f>
        <v>-241862</v>
      </c>
      <c r="L32" s="21"/>
      <c r="M32" s="21"/>
    </row>
    <row r="33" spans="2:13" x14ac:dyDescent="0.15">
      <c r="B33" s="4"/>
      <c r="C33" s="4"/>
      <c r="D33" s="4"/>
      <c r="E33" s="4"/>
      <c r="F33" s="4"/>
      <c r="G33" s="4"/>
      <c r="H33" s="4"/>
      <c r="L33" s="21"/>
      <c r="M33" s="21"/>
    </row>
    <row r="34" spans="2:13" ht="14" thickBot="1" x14ac:dyDescent="0.2">
      <c r="B34" s="4"/>
      <c r="C34" s="4"/>
      <c r="D34" s="4"/>
      <c r="E34" s="4"/>
      <c r="F34" s="4"/>
      <c r="G34" s="4"/>
      <c r="H34" s="4"/>
      <c r="L34" s="21"/>
      <c r="M34" s="21"/>
    </row>
    <row r="35" spans="2:13" ht="20" x14ac:dyDescent="0.2">
      <c r="B35" s="6"/>
      <c r="C35" s="7" t="s">
        <v>2</v>
      </c>
      <c r="D35" s="7"/>
      <c r="E35" s="7"/>
      <c r="F35" s="7"/>
      <c r="G35" s="7"/>
      <c r="H35" s="7"/>
      <c r="I35" s="8"/>
      <c r="J35" s="9"/>
      <c r="L35" s="21"/>
      <c r="M35" s="21"/>
    </row>
    <row r="36" spans="2:13" x14ac:dyDescent="0.15">
      <c r="B36" s="10"/>
      <c r="C36" s="11"/>
      <c r="D36" s="11"/>
      <c r="E36" s="11"/>
      <c r="F36" s="11"/>
      <c r="G36" s="11"/>
      <c r="H36" s="11"/>
      <c r="I36" s="11"/>
      <c r="J36" s="16"/>
    </row>
    <row r="37" spans="2:13" ht="16" x14ac:dyDescent="0.2">
      <c r="B37" s="56" t="s">
        <v>0</v>
      </c>
      <c r="C37" s="64" t="s">
        <v>20</v>
      </c>
      <c r="D37" s="49"/>
      <c r="E37" s="46" t="s">
        <v>67</v>
      </c>
      <c r="F37" s="47"/>
      <c r="G37" s="46" t="s">
        <v>65</v>
      </c>
      <c r="H37" s="47"/>
      <c r="I37" s="65" t="s">
        <v>52</v>
      </c>
      <c r="J37" s="66"/>
    </row>
    <row r="38" spans="2:13" x14ac:dyDescent="0.15">
      <c r="B38" s="2"/>
      <c r="C38" s="1"/>
      <c r="D38" s="1"/>
      <c r="E38" s="15"/>
      <c r="F38" s="17"/>
      <c r="G38" s="15"/>
      <c r="H38" s="17"/>
      <c r="I38" s="15"/>
      <c r="J38" s="3"/>
    </row>
    <row r="39" spans="2:13" x14ac:dyDescent="0.15">
      <c r="B39" s="2"/>
      <c r="C39" s="1"/>
      <c r="D39" s="1"/>
      <c r="E39" s="15"/>
      <c r="F39" s="17"/>
      <c r="G39" s="15"/>
      <c r="H39" s="17"/>
      <c r="I39" s="15"/>
      <c r="J39" s="3"/>
    </row>
    <row r="40" spans="2:13" x14ac:dyDescent="0.15">
      <c r="B40" s="59" t="s">
        <v>21</v>
      </c>
      <c r="C40" s="51"/>
      <c r="D40" s="52"/>
      <c r="E40" s="26"/>
      <c r="F40" s="27"/>
      <c r="G40" s="26"/>
      <c r="H40" s="27"/>
      <c r="I40" s="26"/>
      <c r="J40" s="28"/>
    </row>
    <row r="41" spans="2:13" x14ac:dyDescent="0.15">
      <c r="B41" s="50" t="s">
        <v>22</v>
      </c>
      <c r="C41" s="51"/>
      <c r="D41" s="52"/>
      <c r="E41" s="26">
        <v>30427724</v>
      </c>
      <c r="F41" s="40"/>
      <c r="G41" s="26">
        <v>30427724</v>
      </c>
      <c r="H41" s="40"/>
      <c r="I41" s="26">
        <f>+E41-G41</f>
        <v>0</v>
      </c>
      <c r="J41" s="41"/>
    </row>
    <row r="42" spans="2:13" x14ac:dyDescent="0.15">
      <c r="B42" s="50" t="s">
        <v>55</v>
      </c>
      <c r="C42" s="51"/>
      <c r="D42" s="52"/>
      <c r="E42" s="26">
        <v>144484</v>
      </c>
      <c r="F42" s="40"/>
      <c r="G42" s="26">
        <v>141847</v>
      </c>
      <c r="H42" s="40"/>
      <c r="I42" s="26">
        <f t="shared" ref="I42" si="2">+E42-G42</f>
        <v>2637</v>
      </c>
      <c r="J42" s="41"/>
    </row>
    <row r="43" spans="2:13" x14ac:dyDescent="0.15">
      <c r="B43" s="50" t="s">
        <v>56</v>
      </c>
      <c r="C43" s="51"/>
      <c r="D43" s="52"/>
      <c r="E43" s="26"/>
      <c r="F43" s="40"/>
      <c r="G43" s="26"/>
      <c r="H43" s="40"/>
      <c r="I43" s="26"/>
      <c r="J43" s="41"/>
    </row>
    <row r="44" spans="2:13" x14ac:dyDescent="0.15">
      <c r="B44" s="63" t="s">
        <v>57</v>
      </c>
      <c r="C44" s="51"/>
      <c r="D44" s="52"/>
      <c r="E44" s="26">
        <v>0</v>
      </c>
      <c r="F44" s="40"/>
      <c r="G44" s="26">
        <v>0</v>
      </c>
      <c r="H44" s="40"/>
      <c r="I44" s="26">
        <f>+E44-G44</f>
        <v>0</v>
      </c>
      <c r="J44" s="41"/>
    </row>
    <row r="45" spans="2:13" x14ac:dyDescent="0.15">
      <c r="B45" s="50" t="s">
        <v>61</v>
      </c>
      <c r="C45" s="51"/>
      <c r="D45" s="52"/>
      <c r="E45" s="26">
        <v>85435</v>
      </c>
      <c r="F45" s="40"/>
      <c r="G45" s="26">
        <v>85435</v>
      </c>
      <c r="H45" s="40"/>
      <c r="I45" s="26">
        <f>+E45-G45</f>
        <v>0</v>
      </c>
      <c r="J45" s="41"/>
    </row>
    <row r="46" spans="2:13" x14ac:dyDescent="0.15">
      <c r="B46" s="50" t="s">
        <v>23</v>
      </c>
      <c r="C46" s="51"/>
      <c r="D46" s="52"/>
      <c r="E46" s="30">
        <v>65038</v>
      </c>
      <c r="F46" s="40"/>
      <c r="G46" s="30">
        <v>52748</v>
      </c>
      <c r="H46" s="40"/>
      <c r="I46" s="30">
        <f>+E46-G46</f>
        <v>12290</v>
      </c>
      <c r="J46" s="41"/>
    </row>
    <row r="47" spans="2:13" x14ac:dyDescent="0.15">
      <c r="B47" s="60" t="s">
        <v>1</v>
      </c>
      <c r="C47" s="61"/>
      <c r="D47" s="62" t="s">
        <v>9</v>
      </c>
      <c r="E47" s="26"/>
      <c r="F47" s="35">
        <f>SUM(E41:E46)</f>
        <v>30722681</v>
      </c>
      <c r="G47" s="26"/>
      <c r="H47" s="35">
        <v>30707754</v>
      </c>
      <c r="I47" s="26"/>
      <c r="J47" s="36">
        <f>+F47-H47</f>
        <v>14927</v>
      </c>
    </row>
    <row r="48" spans="2:13" x14ac:dyDescent="0.15">
      <c r="B48" s="31"/>
      <c r="C48" s="32"/>
      <c r="D48" s="32"/>
      <c r="E48" s="26"/>
      <c r="F48" s="35"/>
      <c r="G48" s="26"/>
      <c r="H48" s="35"/>
      <c r="I48" s="26"/>
      <c r="J48" s="36"/>
    </row>
    <row r="49" spans="2:13" x14ac:dyDescent="0.15">
      <c r="B49" s="59" t="s">
        <v>62</v>
      </c>
      <c r="C49" s="51"/>
      <c r="D49" s="52"/>
      <c r="E49" s="26"/>
      <c r="F49" s="35"/>
      <c r="G49" s="26"/>
      <c r="H49" s="35"/>
      <c r="I49" s="26"/>
      <c r="J49" s="36"/>
    </row>
    <row r="50" spans="2:13" x14ac:dyDescent="0.15">
      <c r="B50" s="63" t="s">
        <v>63</v>
      </c>
      <c r="C50" s="51"/>
      <c r="D50" s="52"/>
      <c r="E50" s="30">
        <v>5035</v>
      </c>
      <c r="F50" s="27"/>
      <c r="G50" s="30">
        <v>5035</v>
      </c>
      <c r="H50" s="27"/>
      <c r="I50" s="26">
        <f>+E50-G50</f>
        <v>0</v>
      </c>
      <c r="J50" s="28"/>
    </row>
    <row r="51" spans="2:13" x14ac:dyDescent="0.15">
      <c r="B51" s="60" t="s">
        <v>1</v>
      </c>
      <c r="C51" s="61"/>
      <c r="D51" s="62" t="s">
        <v>9</v>
      </c>
      <c r="E51" s="26"/>
      <c r="F51" s="35">
        <f>+E50</f>
        <v>5035</v>
      </c>
      <c r="G51" s="26"/>
      <c r="H51" s="35">
        <v>5035</v>
      </c>
      <c r="I51" s="26"/>
      <c r="J51" s="36">
        <f>+F51-H51</f>
        <v>0</v>
      </c>
    </row>
    <row r="52" spans="2:13" x14ac:dyDescent="0.15">
      <c r="B52" s="29"/>
      <c r="C52" s="5"/>
      <c r="D52" s="25"/>
      <c r="E52" s="26"/>
      <c r="F52" s="27"/>
      <c r="G52" s="26"/>
      <c r="H52" s="27"/>
      <c r="I52" s="26"/>
      <c r="J52" s="28"/>
    </row>
    <row r="53" spans="2:13" x14ac:dyDescent="0.15">
      <c r="B53" s="59" t="s">
        <v>24</v>
      </c>
      <c r="C53" s="51"/>
      <c r="D53" s="52"/>
      <c r="E53" s="26"/>
      <c r="F53" s="27"/>
      <c r="G53" s="26"/>
      <c r="H53" s="27"/>
      <c r="I53" s="26"/>
      <c r="J53" s="28"/>
    </row>
    <row r="54" spans="2:13" x14ac:dyDescent="0.15">
      <c r="B54" s="63" t="s">
        <v>58</v>
      </c>
      <c r="C54" s="51"/>
      <c r="D54" s="52"/>
      <c r="E54" s="26"/>
      <c r="F54" s="27"/>
      <c r="G54" s="26"/>
      <c r="H54" s="27"/>
      <c r="I54" s="26"/>
      <c r="J54" s="28"/>
    </row>
    <row r="55" spans="2:13" x14ac:dyDescent="0.15">
      <c r="B55" s="63" t="s">
        <v>25</v>
      </c>
      <c r="C55" s="51"/>
      <c r="D55" s="52"/>
      <c r="E55" s="26">
        <v>212441</v>
      </c>
      <c r="F55" s="27"/>
      <c r="G55" s="26">
        <v>204751</v>
      </c>
      <c r="H55" s="27"/>
      <c r="I55" s="26">
        <f>+E55-G55</f>
        <v>7690</v>
      </c>
      <c r="J55" s="28"/>
      <c r="K55" s="4"/>
      <c r="M55" s="4"/>
    </row>
    <row r="56" spans="2:13" x14ac:dyDescent="0.15">
      <c r="B56" s="63" t="s">
        <v>26</v>
      </c>
      <c r="C56" s="51"/>
      <c r="D56" s="52"/>
      <c r="E56" s="26">
        <v>89958</v>
      </c>
      <c r="F56" s="27"/>
      <c r="G56" s="26">
        <v>341320</v>
      </c>
      <c r="H56" s="27"/>
      <c r="I56" s="26">
        <f t="shared" ref="I56" si="3">+E56-G56</f>
        <v>-251362</v>
      </c>
      <c r="J56" s="28"/>
    </row>
    <row r="57" spans="2:13" x14ac:dyDescent="0.15">
      <c r="B57" s="63" t="s">
        <v>27</v>
      </c>
      <c r="C57" s="51"/>
      <c r="D57" s="52"/>
      <c r="E57" s="26">
        <v>36782</v>
      </c>
      <c r="F57" s="27"/>
      <c r="G57" s="26">
        <v>31031</v>
      </c>
      <c r="H57" s="27"/>
      <c r="I57" s="26">
        <f>+E57-G57</f>
        <v>5751</v>
      </c>
      <c r="J57" s="28"/>
      <c r="K57" s="4"/>
      <c r="M57" s="4"/>
    </row>
    <row r="58" spans="2:13" x14ac:dyDescent="0.15">
      <c r="B58" s="63" t="s">
        <v>66</v>
      </c>
      <c r="C58" s="51"/>
      <c r="D58" s="52"/>
      <c r="E58" s="26">
        <v>50110</v>
      </c>
      <c r="F58" s="27"/>
      <c r="G58" s="26">
        <v>29962</v>
      </c>
      <c r="H58" s="27"/>
      <c r="I58" s="26"/>
      <c r="J58" s="28"/>
    </row>
    <row r="59" spans="2:13" x14ac:dyDescent="0.15">
      <c r="B59" s="63" t="s">
        <v>28</v>
      </c>
      <c r="C59" s="51"/>
      <c r="D59" s="52"/>
      <c r="E59" s="30">
        <v>25330</v>
      </c>
      <c r="F59" s="27"/>
      <c r="G59" s="30">
        <v>19874</v>
      </c>
      <c r="H59" s="27"/>
      <c r="I59" s="30">
        <f>+E59-G59</f>
        <v>5456</v>
      </c>
      <c r="J59" s="28"/>
    </row>
    <row r="60" spans="2:13" x14ac:dyDescent="0.15">
      <c r="B60" s="60" t="s">
        <v>1</v>
      </c>
      <c r="C60" s="61"/>
      <c r="D60" s="62" t="s">
        <v>9</v>
      </c>
      <c r="E60" s="26"/>
      <c r="F60" s="42">
        <f>SUM(E55:E59)</f>
        <v>414621</v>
      </c>
      <c r="G60" s="26"/>
      <c r="H60" s="42">
        <v>626938</v>
      </c>
      <c r="I60" s="26"/>
      <c r="J60" s="43">
        <f>+F60-H60</f>
        <v>-212317</v>
      </c>
    </row>
    <row r="61" spans="2:13" x14ac:dyDescent="0.15">
      <c r="B61" s="29"/>
      <c r="C61" s="24"/>
      <c r="D61" s="24"/>
      <c r="E61" s="26"/>
      <c r="F61" s="27"/>
      <c r="G61" s="26"/>
      <c r="H61" s="27"/>
      <c r="I61" s="26"/>
      <c r="J61" s="28"/>
    </row>
    <row r="62" spans="2:13" x14ac:dyDescent="0.15">
      <c r="B62" s="59" t="s">
        <v>29</v>
      </c>
      <c r="C62" s="51"/>
      <c r="D62" s="52"/>
      <c r="E62" s="30">
        <v>939687</v>
      </c>
      <c r="F62" s="27"/>
      <c r="G62" s="30">
        <v>984159</v>
      </c>
      <c r="H62" s="27"/>
      <c r="I62" s="30">
        <f>+E62-G62</f>
        <v>-44472</v>
      </c>
      <c r="J62" s="28"/>
    </row>
    <row r="63" spans="2:13" x14ac:dyDescent="0.15">
      <c r="B63" s="60" t="s">
        <v>1</v>
      </c>
      <c r="C63" s="61"/>
      <c r="D63" s="62" t="s">
        <v>9</v>
      </c>
      <c r="E63" s="44"/>
      <c r="F63" s="45">
        <f>+E62</f>
        <v>939687</v>
      </c>
      <c r="G63" s="44"/>
      <c r="H63" s="45">
        <v>984159</v>
      </c>
      <c r="I63" s="26"/>
      <c r="J63" s="36">
        <f>+F63-H63</f>
        <v>-44472</v>
      </c>
    </row>
    <row r="64" spans="2:13" x14ac:dyDescent="0.15">
      <c r="B64" s="29"/>
      <c r="C64" s="24"/>
      <c r="D64" s="24"/>
      <c r="E64" s="26"/>
      <c r="F64" s="27"/>
      <c r="G64" s="26"/>
      <c r="H64" s="27"/>
      <c r="I64" s="26"/>
      <c r="J64" s="28"/>
    </row>
    <row r="65" spans="2:13" ht="14" thickBot="1" x14ac:dyDescent="0.2">
      <c r="B65" s="53" t="s">
        <v>30</v>
      </c>
      <c r="C65" s="54"/>
      <c r="D65" s="55"/>
      <c r="E65" s="37"/>
      <c r="F65" s="38">
        <f>+F63+F60+F47+F51</f>
        <v>32082024</v>
      </c>
      <c r="G65" s="37"/>
      <c r="H65" s="38">
        <v>32323886</v>
      </c>
      <c r="I65" s="37"/>
      <c r="J65" s="39">
        <f>+F65-H65</f>
        <v>-241862</v>
      </c>
    </row>
    <row r="66" spans="2:13" x14ac:dyDescent="0.15">
      <c r="B66" s="4"/>
      <c r="C66" s="4"/>
      <c r="D66" s="4"/>
      <c r="E66" s="4"/>
      <c r="F66" s="20"/>
      <c r="G66" s="4"/>
      <c r="H66" s="4"/>
    </row>
    <row r="67" spans="2:13" ht="14" thickBot="1" x14ac:dyDescent="0.2">
      <c r="B67" s="4"/>
      <c r="C67" s="4"/>
      <c r="D67" s="4"/>
      <c r="E67" s="4"/>
      <c r="F67" s="4"/>
      <c r="G67" s="4"/>
      <c r="H67" s="4"/>
      <c r="L67" s="22"/>
      <c r="M67" s="22"/>
    </row>
    <row r="68" spans="2:13" ht="20" x14ac:dyDescent="0.2">
      <c r="B68" s="6"/>
      <c r="C68" s="7" t="s">
        <v>31</v>
      </c>
      <c r="D68" s="7"/>
      <c r="E68" s="7"/>
      <c r="F68" s="7"/>
      <c r="G68" s="7"/>
      <c r="H68" s="7"/>
      <c r="I68" s="8"/>
      <c r="J68" s="9"/>
      <c r="L68" s="22"/>
      <c r="M68" s="22"/>
    </row>
    <row r="69" spans="2:13" x14ac:dyDescent="0.15">
      <c r="B69" s="10"/>
      <c r="C69" s="11"/>
      <c r="D69" s="11"/>
      <c r="E69" s="11"/>
      <c r="F69" s="11"/>
      <c r="G69" s="11"/>
      <c r="H69" s="11"/>
      <c r="I69" s="11"/>
      <c r="J69" s="16"/>
      <c r="L69" s="22"/>
      <c r="M69" s="22"/>
    </row>
    <row r="70" spans="2:13" ht="16" x14ac:dyDescent="0.2">
      <c r="B70" s="13"/>
      <c r="C70" s="19"/>
      <c r="D70" s="4"/>
      <c r="E70" s="48">
        <v>2023</v>
      </c>
      <c r="F70" s="49"/>
      <c r="G70" s="48">
        <v>2022</v>
      </c>
      <c r="H70" s="49"/>
      <c r="I70" s="65" t="s">
        <v>52</v>
      </c>
      <c r="J70" s="66"/>
      <c r="L70" s="22"/>
      <c r="M70" s="22"/>
    </row>
    <row r="71" spans="2:13" x14ac:dyDescent="0.15">
      <c r="B71" s="2"/>
      <c r="C71" s="1"/>
      <c r="D71" s="1"/>
      <c r="E71" s="15"/>
      <c r="F71" s="17"/>
      <c r="G71" s="15"/>
      <c r="H71" s="17"/>
      <c r="I71" s="15"/>
      <c r="J71" s="3"/>
      <c r="L71" s="22"/>
      <c r="M71" s="22"/>
    </row>
    <row r="72" spans="2:13" x14ac:dyDescent="0.15">
      <c r="B72" s="2"/>
      <c r="C72" s="1"/>
      <c r="D72" s="1"/>
      <c r="E72" s="15"/>
      <c r="F72" s="17"/>
      <c r="G72" s="15"/>
      <c r="H72" s="17"/>
      <c r="I72" s="15"/>
      <c r="J72" s="3"/>
      <c r="L72" s="22"/>
      <c r="M72" s="22"/>
    </row>
    <row r="73" spans="2:13" x14ac:dyDescent="0.15">
      <c r="B73" s="59" t="s">
        <v>32</v>
      </c>
      <c r="C73" s="51"/>
      <c r="D73" s="52"/>
      <c r="E73" s="26"/>
      <c r="F73" s="27"/>
      <c r="G73" s="26"/>
      <c r="H73" s="27"/>
      <c r="I73" s="26"/>
      <c r="J73" s="28"/>
      <c r="L73" s="22"/>
      <c r="M73" s="22"/>
    </row>
    <row r="74" spans="2:13" x14ac:dyDescent="0.15">
      <c r="B74" s="63" t="s">
        <v>33</v>
      </c>
      <c r="C74" s="51"/>
      <c r="D74" s="52"/>
      <c r="E74" s="26"/>
      <c r="F74" s="27"/>
      <c r="G74" s="26"/>
      <c r="H74" s="27"/>
      <c r="I74" s="26"/>
      <c r="J74" s="28"/>
      <c r="L74" s="22"/>
      <c r="M74" s="22"/>
    </row>
    <row r="75" spans="2:13" x14ac:dyDescent="0.15">
      <c r="B75" s="63" t="s">
        <v>34</v>
      </c>
      <c r="C75" s="51"/>
      <c r="D75" s="52"/>
      <c r="E75" s="26">
        <v>248464</v>
      </c>
      <c r="F75" s="27"/>
      <c r="G75" s="26">
        <v>253756</v>
      </c>
      <c r="H75" s="27"/>
      <c r="I75" s="26">
        <f>+E75-G75</f>
        <v>-5292</v>
      </c>
      <c r="J75" s="28"/>
      <c r="L75" s="22"/>
      <c r="M75" s="22"/>
    </row>
    <row r="76" spans="2:13" x14ac:dyDescent="0.15">
      <c r="B76" s="63" t="s">
        <v>35</v>
      </c>
      <c r="C76" s="51"/>
      <c r="D76" s="52"/>
      <c r="E76" s="26"/>
      <c r="F76" s="27"/>
      <c r="G76" s="26"/>
      <c r="H76" s="27"/>
      <c r="I76" s="26"/>
      <c r="J76" s="28"/>
      <c r="L76" s="22"/>
      <c r="M76" s="22"/>
    </row>
    <row r="77" spans="2:13" x14ac:dyDescent="0.15">
      <c r="B77" s="63" t="s">
        <v>36</v>
      </c>
      <c r="C77" s="51"/>
      <c r="D77" s="52"/>
      <c r="E77" s="30">
        <v>50376</v>
      </c>
      <c r="F77" s="27"/>
      <c r="G77" s="30">
        <v>50390</v>
      </c>
      <c r="H77" s="27"/>
      <c r="I77" s="30">
        <f>+E77-G77</f>
        <v>-14</v>
      </c>
      <c r="J77" s="28"/>
      <c r="L77" s="22"/>
      <c r="M77" s="22"/>
    </row>
    <row r="78" spans="2:13" x14ac:dyDescent="0.15">
      <c r="B78" s="60" t="s">
        <v>1</v>
      </c>
      <c r="C78" s="61"/>
      <c r="D78" s="62" t="s">
        <v>9</v>
      </c>
      <c r="E78" s="26"/>
      <c r="F78" s="35">
        <f>SUM(E75:E77)</f>
        <v>298840</v>
      </c>
      <c r="G78" s="26"/>
      <c r="H78" s="35">
        <f>SUM(G75:G77)</f>
        <v>304146</v>
      </c>
      <c r="I78" s="26"/>
      <c r="J78" s="36">
        <f>+F78-H78</f>
        <v>-5306</v>
      </c>
      <c r="L78" s="22"/>
      <c r="M78" s="22"/>
    </row>
    <row r="79" spans="2:13" x14ac:dyDescent="0.15">
      <c r="B79" s="29"/>
      <c r="C79" s="24"/>
      <c r="D79" s="24"/>
      <c r="E79" s="26"/>
      <c r="F79" s="27"/>
      <c r="G79" s="26"/>
      <c r="H79" s="27"/>
      <c r="I79" s="26"/>
      <c r="J79" s="28"/>
      <c r="L79" s="22"/>
      <c r="M79" s="22"/>
    </row>
    <row r="80" spans="2:13" x14ac:dyDescent="0.15">
      <c r="B80" s="59" t="s">
        <v>37</v>
      </c>
      <c r="C80" s="51"/>
      <c r="D80" s="52"/>
      <c r="E80" s="26"/>
      <c r="F80" s="27"/>
      <c r="G80" s="26"/>
      <c r="H80" s="27"/>
      <c r="I80" s="26"/>
      <c r="J80" s="28"/>
      <c r="L80" s="22"/>
      <c r="M80" s="22"/>
    </row>
    <row r="81" spans="2:13" x14ac:dyDescent="0.15">
      <c r="B81" s="63" t="s">
        <v>38</v>
      </c>
      <c r="C81" s="51"/>
      <c r="D81" s="52"/>
      <c r="E81" s="26">
        <v>27606</v>
      </c>
      <c r="F81" s="27"/>
      <c r="G81" s="26">
        <v>27368</v>
      </c>
      <c r="H81" s="27"/>
      <c r="I81" s="26">
        <f>+E81-G81</f>
        <v>238</v>
      </c>
      <c r="J81" s="28"/>
      <c r="L81" s="22"/>
      <c r="M81" s="22"/>
    </row>
    <row r="82" spans="2:13" x14ac:dyDescent="0.15">
      <c r="B82" s="63" t="s">
        <v>39</v>
      </c>
      <c r="C82" s="51"/>
      <c r="D82" s="52"/>
      <c r="E82" s="26"/>
      <c r="F82" s="27"/>
      <c r="G82" s="26"/>
      <c r="H82" s="27"/>
      <c r="I82" s="26"/>
      <c r="J82" s="28"/>
      <c r="L82" s="22"/>
      <c r="M82" s="22"/>
    </row>
    <row r="83" spans="2:13" x14ac:dyDescent="0.15">
      <c r="B83" s="63" t="s">
        <v>40</v>
      </c>
      <c r="C83" s="51"/>
      <c r="D83" s="52"/>
      <c r="E83" s="26">
        <v>168972</v>
      </c>
      <c r="F83" s="27"/>
      <c r="G83" s="26">
        <v>204644</v>
      </c>
      <c r="H83" s="27"/>
      <c r="I83" s="26">
        <f>+E83-G83</f>
        <v>-35672</v>
      </c>
      <c r="J83" s="28"/>
      <c r="L83" s="22"/>
      <c r="M83" s="22"/>
    </row>
    <row r="84" spans="2:13" x14ac:dyDescent="0.15">
      <c r="B84" s="63" t="s">
        <v>64</v>
      </c>
      <c r="C84" s="51"/>
      <c r="D84" s="52"/>
      <c r="E84" s="26">
        <v>0</v>
      </c>
      <c r="F84" s="27"/>
      <c r="G84" s="26">
        <v>0</v>
      </c>
      <c r="H84" s="27"/>
      <c r="I84" s="26">
        <f>+E84-G84</f>
        <v>0</v>
      </c>
      <c r="J84" s="28"/>
      <c r="L84" s="22"/>
      <c r="M84" s="22"/>
    </row>
    <row r="85" spans="2:13" x14ac:dyDescent="0.15">
      <c r="B85" s="63" t="s">
        <v>41</v>
      </c>
      <c r="C85" s="51"/>
      <c r="D85" s="52"/>
      <c r="E85" s="30">
        <v>1541</v>
      </c>
      <c r="F85" s="27"/>
      <c r="G85" s="30">
        <v>1183</v>
      </c>
      <c r="H85" s="27"/>
      <c r="I85" s="30">
        <f>+E85-G85</f>
        <v>358</v>
      </c>
      <c r="J85" s="28"/>
      <c r="L85" s="22"/>
      <c r="M85" s="22"/>
    </row>
    <row r="86" spans="2:13" x14ac:dyDescent="0.15">
      <c r="B86" s="60" t="s">
        <v>1</v>
      </c>
      <c r="C86" s="61"/>
      <c r="D86" s="62" t="s">
        <v>9</v>
      </c>
      <c r="E86" s="26"/>
      <c r="F86" s="35">
        <f>SUM(E81:E85)</f>
        <v>198119</v>
      </c>
      <c r="G86" s="26"/>
      <c r="H86" s="35">
        <f>SUM(G81:G85)</f>
        <v>233195</v>
      </c>
      <c r="I86" s="26"/>
      <c r="J86" s="36">
        <f>+F86-H86</f>
        <v>-35076</v>
      </c>
      <c r="L86" s="22"/>
      <c r="M86" s="22"/>
    </row>
    <row r="87" spans="2:13" x14ac:dyDescent="0.15">
      <c r="B87" s="29"/>
      <c r="C87" s="24"/>
      <c r="D87" s="24"/>
      <c r="E87" s="26"/>
      <c r="F87" s="27"/>
      <c r="G87" s="26"/>
      <c r="H87" s="27"/>
      <c r="I87" s="26"/>
      <c r="J87" s="28"/>
      <c r="L87" s="22"/>
      <c r="M87" s="22"/>
    </row>
    <row r="88" spans="2:13" x14ac:dyDescent="0.15">
      <c r="B88" s="50" t="s">
        <v>42</v>
      </c>
      <c r="C88" s="51"/>
      <c r="D88" s="52"/>
      <c r="E88" s="26"/>
      <c r="F88" s="35">
        <f>+F78-F86</f>
        <v>100721</v>
      </c>
      <c r="G88" s="26"/>
      <c r="H88" s="35">
        <f>+H78-H86</f>
        <v>70951</v>
      </c>
      <c r="I88" s="26"/>
      <c r="J88" s="36">
        <f>+F88-H88</f>
        <v>29770</v>
      </c>
      <c r="L88" s="22"/>
      <c r="M88" s="22"/>
    </row>
    <row r="89" spans="2:13" x14ac:dyDescent="0.15">
      <c r="B89" s="29"/>
      <c r="C89" s="24"/>
      <c r="D89" s="24"/>
      <c r="E89" s="26"/>
      <c r="F89" s="27"/>
      <c r="G89" s="26"/>
      <c r="H89" s="27"/>
      <c r="I89" s="26"/>
      <c r="J89" s="28"/>
      <c r="L89" s="22"/>
      <c r="M89" s="22"/>
    </row>
    <row r="90" spans="2:13" x14ac:dyDescent="0.15">
      <c r="B90" s="59" t="s">
        <v>43</v>
      </c>
      <c r="C90" s="51"/>
      <c r="D90" s="52"/>
      <c r="E90" s="26"/>
      <c r="F90" s="27"/>
      <c r="G90" s="26"/>
      <c r="H90" s="27"/>
      <c r="I90" s="26"/>
      <c r="J90" s="28"/>
      <c r="L90" s="22"/>
      <c r="M90" s="22"/>
    </row>
    <row r="91" spans="2:13" x14ac:dyDescent="0.15">
      <c r="B91" s="63" t="s">
        <v>44</v>
      </c>
      <c r="C91" s="51"/>
      <c r="D91" s="52"/>
      <c r="E91" s="26"/>
      <c r="F91" s="27"/>
      <c r="G91" s="26"/>
      <c r="H91" s="27"/>
      <c r="I91" s="26"/>
      <c r="J91" s="28"/>
      <c r="L91" s="22"/>
      <c r="M91" s="22"/>
    </row>
    <row r="92" spans="2:13" x14ac:dyDescent="0.15">
      <c r="B92" s="63" t="s">
        <v>45</v>
      </c>
      <c r="C92" s="51"/>
      <c r="D92" s="52"/>
      <c r="E92" s="26"/>
      <c r="F92" s="27"/>
      <c r="G92" s="26"/>
      <c r="H92" s="27"/>
      <c r="I92" s="26"/>
      <c r="J92" s="28"/>
      <c r="L92" s="22"/>
      <c r="M92" s="23"/>
    </row>
    <row r="93" spans="2:13" x14ac:dyDescent="0.15">
      <c r="B93" s="63" t="s">
        <v>46</v>
      </c>
      <c r="C93" s="51"/>
      <c r="D93" s="52"/>
      <c r="E93" s="26">
        <v>6654</v>
      </c>
      <c r="F93" s="27"/>
      <c r="G93" s="26">
        <v>2864</v>
      </c>
      <c r="H93" s="27"/>
      <c r="I93" s="26">
        <f>+E93-G93</f>
        <v>3790</v>
      </c>
      <c r="J93" s="28"/>
      <c r="L93" s="23"/>
      <c r="M93" s="22"/>
    </row>
    <row r="94" spans="2:13" x14ac:dyDescent="0.15">
      <c r="B94" s="63" t="s">
        <v>47</v>
      </c>
      <c r="C94" s="51"/>
      <c r="D94" s="52"/>
      <c r="E94" s="26"/>
      <c r="F94" s="27"/>
      <c r="G94" s="26"/>
      <c r="H94" s="27"/>
      <c r="I94" s="26"/>
      <c r="J94" s="28"/>
      <c r="L94" s="22"/>
      <c r="M94" s="22"/>
    </row>
    <row r="95" spans="2:13" x14ac:dyDescent="0.15">
      <c r="B95" s="63" t="s">
        <v>48</v>
      </c>
      <c r="C95" s="51"/>
      <c r="D95" s="52"/>
      <c r="E95" s="30">
        <v>17007</v>
      </c>
      <c r="F95" s="27"/>
      <c r="G95" s="30">
        <v>1193</v>
      </c>
      <c r="H95" s="27"/>
      <c r="I95" s="30">
        <f>+E95-G95</f>
        <v>15814</v>
      </c>
      <c r="J95" s="28"/>
      <c r="L95" s="22"/>
      <c r="M95" s="22"/>
    </row>
    <row r="96" spans="2:13" x14ac:dyDescent="0.15">
      <c r="B96" s="60" t="s">
        <v>1</v>
      </c>
      <c r="C96" s="61"/>
      <c r="D96" s="62" t="s">
        <v>9</v>
      </c>
      <c r="E96" s="26"/>
      <c r="F96" s="35">
        <f>+E93-E95</f>
        <v>-10353</v>
      </c>
      <c r="G96" s="26"/>
      <c r="H96" s="35">
        <f>+G93-G95</f>
        <v>1671</v>
      </c>
      <c r="I96" s="26"/>
      <c r="J96" s="36">
        <f>+F96-H96</f>
        <v>-12024</v>
      </c>
      <c r="L96" s="22"/>
      <c r="M96" s="22"/>
    </row>
    <row r="97" spans="2:13" x14ac:dyDescent="0.15">
      <c r="B97" s="29"/>
      <c r="C97" s="24"/>
      <c r="D97" s="24"/>
      <c r="E97" s="26"/>
      <c r="F97" s="27"/>
      <c r="G97" s="26"/>
      <c r="H97" s="27"/>
      <c r="I97" s="26"/>
      <c r="J97" s="28"/>
      <c r="L97" s="22"/>
      <c r="M97" s="22"/>
    </row>
    <row r="98" spans="2:13" x14ac:dyDescent="0.15">
      <c r="B98" s="50" t="s">
        <v>49</v>
      </c>
      <c r="C98" s="51"/>
      <c r="D98" s="52"/>
      <c r="E98" s="26"/>
      <c r="F98" s="27">
        <f>+F88+F96</f>
        <v>90368</v>
      </c>
      <c r="G98" s="26"/>
      <c r="H98" s="27">
        <f>+H88+H96</f>
        <v>72622</v>
      </c>
      <c r="I98" s="26"/>
      <c r="J98" s="28">
        <f>+F98-H98</f>
        <v>17746</v>
      </c>
      <c r="L98" s="22"/>
      <c r="M98" s="22"/>
    </row>
    <row r="99" spans="2:13" x14ac:dyDescent="0.15">
      <c r="B99" s="29"/>
      <c r="C99" s="24"/>
      <c r="D99" s="24"/>
      <c r="E99" s="26"/>
      <c r="F99" s="27"/>
      <c r="G99" s="26"/>
      <c r="H99" s="27"/>
      <c r="I99" s="26"/>
      <c r="J99" s="28"/>
      <c r="L99" s="22"/>
      <c r="M99" s="22"/>
    </row>
    <row r="100" spans="2:13" x14ac:dyDescent="0.15">
      <c r="B100" s="63" t="s">
        <v>50</v>
      </c>
      <c r="C100" s="51"/>
      <c r="D100" s="52"/>
      <c r="E100" s="26"/>
      <c r="F100" s="27">
        <v>25330</v>
      </c>
      <c r="G100" s="26"/>
      <c r="H100" s="27">
        <v>19874</v>
      </c>
      <c r="I100" s="26"/>
      <c r="J100" s="28">
        <f>+F100-H100</f>
        <v>5456</v>
      </c>
      <c r="L100" s="22"/>
      <c r="M100" s="22"/>
    </row>
    <row r="101" spans="2:13" x14ac:dyDescent="0.15">
      <c r="B101" s="29"/>
      <c r="C101" s="24"/>
      <c r="D101" s="24"/>
      <c r="E101" s="26"/>
      <c r="F101" s="27"/>
      <c r="G101" s="26"/>
      <c r="H101" s="27"/>
      <c r="I101" s="26"/>
      <c r="J101" s="28"/>
      <c r="L101" s="22"/>
      <c r="M101" s="22"/>
    </row>
    <row r="102" spans="2:13" ht="14" thickBot="1" x14ac:dyDescent="0.2">
      <c r="B102" s="68" t="s">
        <v>51</v>
      </c>
      <c r="C102" s="69"/>
      <c r="D102" s="70"/>
      <c r="E102" s="37"/>
      <c r="F102" s="38">
        <f>+F98-F100</f>
        <v>65038</v>
      </c>
      <c r="G102" s="37"/>
      <c r="H102" s="38">
        <f>+H98-H100</f>
        <v>52748</v>
      </c>
      <c r="I102" s="37"/>
      <c r="J102" s="39">
        <f>+F102-H102</f>
        <v>12290</v>
      </c>
      <c r="L102" s="22"/>
      <c r="M102" s="22"/>
    </row>
    <row r="103" spans="2:13" x14ac:dyDescent="0.15">
      <c r="I103" s="5"/>
      <c r="L103" s="22"/>
      <c r="M103" s="22"/>
    </row>
    <row r="104" spans="2:13" x14ac:dyDescent="0.15">
      <c r="H104" s="5"/>
      <c r="I104" s="5"/>
      <c r="L104" s="22"/>
      <c r="M104" s="22"/>
    </row>
    <row r="105" spans="2:13" x14ac:dyDescent="0.15">
      <c r="H105" s="5"/>
      <c r="L105" s="22"/>
      <c r="M105" s="22"/>
    </row>
  </sheetData>
  <mergeCells count="80">
    <mergeCell ref="B102:D102"/>
    <mergeCell ref="B94:D94"/>
    <mergeCell ref="B95:D95"/>
    <mergeCell ref="B96:D96"/>
    <mergeCell ref="B98:D98"/>
    <mergeCell ref="B100:D100"/>
    <mergeCell ref="B93:D93"/>
    <mergeCell ref="B81:D81"/>
    <mergeCell ref="B82:D82"/>
    <mergeCell ref="B83:D83"/>
    <mergeCell ref="B85:D85"/>
    <mergeCell ref="B86:D86"/>
    <mergeCell ref="B84:D84"/>
    <mergeCell ref="B80:D80"/>
    <mergeCell ref="B63:D63"/>
    <mergeCell ref="B65:D65"/>
    <mergeCell ref="B73:D73"/>
    <mergeCell ref="B74:D74"/>
    <mergeCell ref="B88:D88"/>
    <mergeCell ref="B90:D90"/>
    <mergeCell ref="B91:D91"/>
    <mergeCell ref="B92:D92"/>
    <mergeCell ref="B57:D57"/>
    <mergeCell ref="B53:D53"/>
    <mergeCell ref="B54:D54"/>
    <mergeCell ref="B55:D55"/>
    <mergeCell ref="B56:D56"/>
    <mergeCell ref="B75:D75"/>
    <mergeCell ref="B76:D76"/>
    <mergeCell ref="B77:D77"/>
    <mergeCell ref="B78:D78"/>
    <mergeCell ref="B58:D58"/>
    <mergeCell ref="I4:J4"/>
    <mergeCell ref="I70:J70"/>
    <mergeCell ref="I37:J37"/>
    <mergeCell ref="B7:D7"/>
    <mergeCell ref="B8:D8"/>
    <mergeCell ref="B9:D9"/>
    <mergeCell ref="B10:D10"/>
    <mergeCell ref="B11:D11"/>
    <mergeCell ref="B13:D13"/>
    <mergeCell ref="B14:D14"/>
    <mergeCell ref="B16:D16"/>
    <mergeCell ref="B17:D17"/>
    <mergeCell ref="B18:D18"/>
    <mergeCell ref="B19:D19"/>
    <mergeCell ref="B20:D20"/>
    <mergeCell ref="B26:D26"/>
    <mergeCell ref="E4:F4"/>
    <mergeCell ref="G4:H4"/>
    <mergeCell ref="B45:D45"/>
    <mergeCell ref="B49:D49"/>
    <mergeCell ref="B50:D50"/>
    <mergeCell ref="B51:D51"/>
    <mergeCell ref="B59:D59"/>
    <mergeCell ref="B60:D60"/>
    <mergeCell ref="E37:F37"/>
    <mergeCell ref="E70:F70"/>
    <mergeCell ref="G70:H70"/>
    <mergeCell ref="G37:H37"/>
    <mergeCell ref="B27:D27"/>
    <mergeCell ref="B32:D32"/>
    <mergeCell ref="B4:D4"/>
    <mergeCell ref="B40:D40"/>
    <mergeCell ref="B21:D21"/>
    <mergeCell ref="B22:D22"/>
    <mergeCell ref="B23:D23"/>
    <mergeCell ref="B24:D24"/>
    <mergeCell ref="B25:D25"/>
    <mergeCell ref="B12:D12"/>
    <mergeCell ref="B29:D29"/>
    <mergeCell ref="B30:D30"/>
    <mergeCell ref="B37:D37"/>
    <mergeCell ref="B41:D41"/>
    <mergeCell ref="B42:D42"/>
    <mergeCell ref="B43:D43"/>
    <mergeCell ref="B46:D46"/>
    <mergeCell ref="B47:D47"/>
    <mergeCell ref="B44:D44"/>
    <mergeCell ref="B62:D62"/>
  </mergeCells>
  <phoneticPr fontId="4" type="noConversion"/>
  <pageMargins left="0.7" right="0.7" top="0.75" bottom="0.75" header="0.3" footer="0.3"/>
  <pageSetup paperSize="9" scale="83" orientation="portrait" horizontalDpi="4294967292" verticalDpi="4294967292"/>
  <rowBreaks count="2" manualBreakCount="2">
    <brk id="32" max="16383" man="1"/>
    <brk id="65" max="16383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BIL NEW 2023</vt:lpstr>
      <vt:lpstr>'BIL NEW 2023'!Area_stampa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2024-05-01T11:52:59Z</cp:lastPrinted>
  <dcterms:created xsi:type="dcterms:W3CDTF">2004-12-13T18:59:17Z</dcterms:created>
  <dcterms:modified xsi:type="dcterms:W3CDTF">2024-07-10T15:06:23Z</dcterms:modified>
</cp:coreProperties>
</file>